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77528F8F-FB29-D14D-AEA5-1B04379506C5}" xr6:coauthVersionLast="47" xr6:coauthVersionMax="47" xr10:uidLastSave="{00000000-0000-0000-0000-000000000000}"/>
  <bookViews>
    <workbookView xWindow="7980" yWindow="3220" windowWidth="43220" windowHeight="23780" xr2:uid="{00000000-000D-0000-FFFF-FFFF00000000}"/>
  </bookViews>
  <sheets>
    <sheet name="Plate 1 - Sheet1" sheetId="1" r:id="rId1"/>
  </sheets>
  <definedNames>
    <definedName name="MethodPointer">12038480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16" i="1" l="1"/>
  <c r="N106" i="1" l="1"/>
  <c r="M106" i="1"/>
  <c r="M140" i="1" s="1"/>
  <c r="L106" i="1"/>
  <c r="K106" i="1"/>
  <c r="N105" i="1"/>
  <c r="M105" i="1"/>
  <c r="M139" i="1" s="1"/>
  <c r="L105" i="1"/>
  <c r="L139" i="1" s="1"/>
  <c r="K105" i="1"/>
  <c r="K139" i="1" s="1"/>
  <c r="L107" i="1" l="1"/>
  <c r="L141" i="1" s="1"/>
  <c r="L140" i="1"/>
  <c r="O111" i="1"/>
  <c r="N139" i="1"/>
  <c r="K107" i="1"/>
  <c r="K141" i="1" s="1"/>
  <c r="K140" i="1"/>
  <c r="N107" i="1"/>
  <c r="N141" i="1" s="1"/>
  <c r="N140" i="1"/>
  <c r="M107" i="1"/>
  <c r="M141" i="1" s="1"/>
  <c r="F66" i="1" l="1"/>
  <c r="F57" i="1"/>
  <c r="F58" i="1" s="1"/>
  <c r="E57" i="1"/>
  <c r="E58" i="1" s="1"/>
  <c r="D57" i="1"/>
  <c r="D58" i="1" s="1"/>
  <c r="C57" i="1"/>
  <c r="C58" i="1" s="1"/>
  <c r="F56" i="1"/>
  <c r="E56" i="1"/>
  <c r="D56" i="1"/>
  <c r="C56" i="1"/>
</calcChain>
</file>

<file path=xl/sharedStrings.xml><?xml version="1.0" encoding="utf-8"?>
<sst xmlns="http://schemas.openxmlformats.org/spreadsheetml/2006/main" count="79" uniqueCount="43">
  <si>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</si>
  <si>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</si>
  <si>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</si>
  <si>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</si>
  <si>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</si>
  <si>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</si>
  <si>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</si>
  <si>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</si>
  <si>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</si>
  <si>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</si>
  <si>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</si>
  <si>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</si>
  <si>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</si>
  <si>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</si>
  <si>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</si>
  <si>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</si>
  <si>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</si>
  <si>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</si>
  <si>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</si>
  <si>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</si>
  <si>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F1..H12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</si>
  <si>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</si>
  <si>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</si>
  <si>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</si>
  <si>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</si>
  <si>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</si>
  <si>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</si>
  <si>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</si>
  <si>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</si>
  <si>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</si>
  <si>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</si>
  <si>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</si>
  <si>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</si>
  <si>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LPS</t>
  </si>
  <si>
    <t>LPS+Ab40</t>
  </si>
  <si>
    <t>Ab40</t>
  </si>
  <si>
    <t xml:space="preserve">No FBS </t>
  </si>
  <si>
    <t>5ng/ml LPS</t>
  </si>
  <si>
    <t>50nM Ab40</t>
  </si>
  <si>
    <t>previous 5/2</t>
  </si>
  <si>
    <t>DMSO</t>
  </si>
  <si>
    <t>LPS+DMSO</t>
  </si>
  <si>
    <t>wt microglia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</si>
</sst>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7" fillId="0" borderId="0" xfId="0" applyFont="1"/>
    <xf numFmtId="16" fontId="0" fillId="0" borderId="0" xfId="0" applyNumberForma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16" fontId="8" fillId="0" borderId="0" xfId="0" applyNumberFormat="1" applyFont="1"/>
  </cellXfs>
  <cellStyles count="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Sheet1'!$K$107:$N$107</c:f>
                <c:numCache>
                  <c:formatCode>General</c:formatCode>
                  <c:ptCount val="4"/>
                  <c:pt idx="0">
                    <c:v>2.4623881440383896E-2</c:v>
                  </c:pt>
                  <c:pt idx="1">
                    <c:v>9.6941834726564868E-2</c:v>
                  </c:pt>
                  <c:pt idx="2">
                    <c:v>1.4077327153957823E-2</c:v>
                  </c:pt>
                  <c:pt idx="3">
                    <c:v>7.3470113651742747E-2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317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Sheet1'!$K$104:$N$104</c:f>
              <c:strCache>
                <c:ptCount val="4"/>
                <c:pt idx="0">
                  <c:v>0</c:v>
                </c:pt>
                <c:pt idx="1">
                  <c:v>LPS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'Plate 1 - Sheet1'!$K$105:$N$105</c:f>
              <c:numCache>
                <c:formatCode>General</c:formatCode>
                <c:ptCount val="4"/>
                <c:pt idx="0">
                  <c:v>0.13990909090909093</c:v>
                </c:pt>
                <c:pt idx="1">
                  <c:v>0.89396774193548401</c:v>
                </c:pt>
                <c:pt idx="2">
                  <c:v>0.14296551724137935</c:v>
                </c:pt>
                <c:pt idx="3">
                  <c:v>0.59776000000000007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5-5840-8A6B-20DB1DDF0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2326783"/>
        <c:axId val="1177163487"/>
      </c:barChart>
      <c:catAx>
        <c:axId val="1202326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163487"/>
        <c:crosses val="autoZero"/>
        <c:auto val="1"/>
        <c:lblAlgn val="ctr"/>
        <c:lblOffset val="100"/>
        <c:noMultiLvlLbl val="0"/>
      </c:catAx>
      <c:valAx>
        <c:axId val="117716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326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 ELISA</a:t>
            </a:r>
          </a:p>
        </c:rich>
      </c:tx>
      <c:layout>
        <c:manualLayout>
          <c:xMode val="edge"/>
          <c:yMode val="edge"/>
          <c:x val="0.382565668302451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Sheet1'!$K$141:$N$141</c:f>
                <c:numCache>
                  <c:formatCode>General</c:formatCode>
                  <c:ptCount val="4"/>
                  <c:pt idx="0">
                    <c:v>24.623881440383897</c:v>
                  </c:pt>
                  <c:pt idx="1">
                    <c:v>96.941834726564863</c:v>
                  </c:pt>
                  <c:pt idx="2">
                    <c:v>14.077327153957823</c:v>
                  </c:pt>
                  <c:pt idx="3">
                    <c:v>73.470113651742736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Sheet1'!$K$138:$N$138</c:f>
              <c:strCache>
                <c:ptCount val="4"/>
                <c:pt idx="0">
                  <c:v>DMSO</c:v>
                </c:pt>
                <c:pt idx="1">
                  <c:v>LPS+DMSO</c:v>
                </c:pt>
                <c:pt idx="2">
                  <c:v>Ab40</c:v>
                </c:pt>
                <c:pt idx="3">
                  <c:v>LPS+Ab40</c:v>
                </c:pt>
              </c:strCache>
            </c:strRef>
          </c:cat>
          <c:val>
            <c:numRef>
              <c:f>'Plate 1 - Sheet1'!$K$139:$N$139</c:f>
              <c:numCache>
                <c:formatCode>General</c:formatCode>
                <c:ptCount val="4"/>
                <c:pt idx="0">
                  <c:v>139.90909090909093</c:v>
                </c:pt>
                <c:pt idx="1">
                  <c:v>893.96774193548401</c:v>
                </c:pt>
                <c:pt idx="2">
                  <c:v>142.96551724137933</c:v>
                </c:pt>
                <c:pt idx="3">
                  <c:v>597.7600000000001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2-CD4F-8E8E-2A111BC77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5523487"/>
        <c:axId val="1744049215"/>
      </c:barChart>
      <c:catAx>
        <c:axId val="1825523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049215"/>
        <c:crosses val="autoZero"/>
        <c:auto val="1"/>
        <c:lblAlgn val="ctr"/>
        <c:lblOffset val="100"/>
        <c:noMultiLvlLbl val="0"/>
      </c:catAx>
      <c:valAx>
        <c:axId val="1744049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5523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647700</xdr:colOff>
      <xdr:row>103</xdr:row>
      <xdr:rowOff>31750</xdr:rowOff>
    </xdr:from>
    <xdr:to>
      <xdr:col>22</xdr:col>
      <xdr:colOff>508000</xdr:colOff>
      <xdr:row>119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1863DE-1D9C-E04C-95D1-CFB259BDA2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603250</xdr:colOff>
      <xdr:row>129</xdr:row>
      <xdr:rowOff>63500</xdr:rowOff>
    </xdr:from>
    <xdr:to>
      <xdr:col>21</xdr:col>
      <xdr:colOff>609600</xdr:colOff>
      <xdr:row>146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3907E98-2469-2C4D-9F7C-1A0D042666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41"/>
  <sheetViews>
    <sheetView tabSelected="1" topLeftCell="A7" workbookViewId="0">
      <selection activeCell="S24" sqref="S24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15" x14ac:dyDescent="0.15">
      <c r="A2" t="s">
        <v>0</v>
      </c>
      <c r="B2" t="s">
        <v>1</v>
      </c>
    </row>
    <row r="4" spans="1:15" x14ac:dyDescent="0.15">
      <c r="A4" t="s">
        <v>2</v>
      </c>
    </row>
    <row r="5" spans="1:15" x14ac:dyDescent="0.15">
      <c r="A5" t="s">
        <v>3</v>
      </c>
    </row>
    <row r="6" spans="1:15" x14ac:dyDescent="0.15">
      <c r="A6" t="s">
        <v>4</v>
      </c>
      <c r="B6" t="s">
        <v>5</v>
      </c>
    </row>
    <row r="7" spans="1:15" x14ac:dyDescent="0.15">
      <c r="A7" t="s">
        <v>6</v>
      </c>
      <c r="B7" s="1">
        <v>43304</v>
      </c>
    </row>
    <row r="8" spans="1:15" x14ac:dyDescent="0.15">
      <c r="A8" t="s">
        <v>7</v>
      </c>
      <c r="B8" s="2">
        <v>0.59611111111111115</v>
      </c>
    </row>
    <row r="9" spans="1:15" x14ac:dyDescent="0.15">
      <c r="A9" t="s">
        <v>8</v>
      </c>
      <c r="B9" t="s">
        <v>9</v>
      </c>
      <c r="O9" s="17" t="s">
        <v>36</v>
      </c>
    </row>
    <row r="10" spans="1:15" x14ac:dyDescent="0.15">
      <c r="A10" t="s">
        <v>10</v>
      </c>
      <c r="B10" t="s">
        <v>11</v>
      </c>
      <c r="O10" s="17" t="s">
        <v>37</v>
      </c>
    </row>
    <row r="11" spans="1:15" x14ac:dyDescent="0.15">
      <c r="A11" t="s">
        <v>12</v>
      </c>
      <c r="B11" t="s">
        <v>13</v>
      </c>
      <c r="O11" s="17" t="s">
        <v>38</v>
      </c>
    </row>
    <row r="13" spans="1:15" ht="14" x14ac:dyDescent="0.15">
      <c r="A13" s="3" t="s">
        <v>14</v>
      </c>
      <c r="B13" s="4"/>
    </row>
    <row r="14" spans="1:15" x14ac:dyDescent="0.15">
      <c r="A14" t="s">
        <v>15</v>
      </c>
      <c r="B14" t="s">
        <v>16</v>
      </c>
    </row>
    <row r="15" spans="1:15" x14ac:dyDescent="0.15">
      <c r="A15" t="s">
        <v>17</v>
      </c>
    </row>
    <row r="16" spans="1:15" x14ac:dyDescent="0.15">
      <c r="A16" t="s">
        <v>18</v>
      </c>
      <c r="B16" t="s">
        <v>19</v>
      </c>
    </row>
    <row r="17" spans="1:19" x14ac:dyDescent="0.15">
      <c r="B17" t="s">
        <v>20</v>
      </c>
    </row>
    <row r="18" spans="1:19" x14ac:dyDescent="0.15">
      <c r="B18" t="s">
        <v>21</v>
      </c>
    </row>
    <row r="19" spans="1:19" x14ac:dyDescent="0.15">
      <c r="B19" t="s">
        <v>22</v>
      </c>
    </row>
    <row r="21" spans="1:19" ht="14" x14ac:dyDescent="0.15">
      <c r="A21" s="3" t="s">
        <v>23</v>
      </c>
      <c r="B21" s="4"/>
    </row>
    <row r="22" spans="1:19" x14ac:dyDescent="0.15">
      <c r="A22" t="s">
        <v>24</v>
      </c>
      <c r="B22">
        <v>22.8</v>
      </c>
    </row>
    <row r="24" spans="1:19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  <c r="S24" s="19" t="s">
        <v>42</v>
      </c>
    </row>
    <row r="25" spans="1:19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19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19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19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450</v>
      </c>
    </row>
    <row r="29" spans="1:19" ht="14" x14ac:dyDescent="0.15">
      <c r="B29" s="6" t="s">
        <v>29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>
        <v>450</v>
      </c>
    </row>
    <row r="30" spans="1:19" ht="14" x14ac:dyDescent="0.15">
      <c r="B30" s="6" t="s">
        <v>30</v>
      </c>
      <c r="C30" s="9">
        <v>8.1000000000000003E-2</v>
      </c>
      <c r="D30" s="10">
        <v>0.71699999999999997</v>
      </c>
      <c r="E30" s="9">
        <v>0.13200000000000001</v>
      </c>
      <c r="F30" s="9">
        <v>0.11799999999999999</v>
      </c>
      <c r="G30" s="9">
        <v>0.107</v>
      </c>
      <c r="H30" s="9">
        <v>9.2999999999999999E-2</v>
      </c>
      <c r="I30" s="9">
        <v>0.13</v>
      </c>
      <c r="J30" s="9">
        <v>0.186</v>
      </c>
      <c r="K30" s="11">
        <v>0.254</v>
      </c>
      <c r="L30" s="9">
        <v>0.105</v>
      </c>
      <c r="M30" s="12">
        <v>0.53100000000000003</v>
      </c>
      <c r="N30" s="13">
        <v>0.88300000000000001</v>
      </c>
      <c r="O30" s="8">
        <v>450</v>
      </c>
    </row>
    <row r="31" spans="1:19" ht="14" x14ac:dyDescent="0.15">
      <c r="B31" s="6" t="s">
        <v>31</v>
      </c>
      <c r="C31" s="9">
        <v>7.5999999999999998E-2</v>
      </c>
      <c r="D31" s="9">
        <v>0.109</v>
      </c>
      <c r="E31" s="12">
        <v>0.44900000000000001</v>
      </c>
      <c r="F31" s="9">
        <v>9.2999999999999999E-2</v>
      </c>
      <c r="G31" s="11">
        <v>0.38300000000000001</v>
      </c>
      <c r="H31" s="11">
        <v>0.32</v>
      </c>
      <c r="I31" s="9">
        <v>8.7999999999999995E-2</v>
      </c>
      <c r="J31" s="9">
        <v>9.0999999999999998E-2</v>
      </c>
      <c r="K31" s="11">
        <v>0.40400000000000003</v>
      </c>
      <c r="L31" s="9">
        <v>0.10100000000000001</v>
      </c>
      <c r="M31" s="9">
        <v>0.14699999999999999</v>
      </c>
      <c r="N31" s="11">
        <v>0.255</v>
      </c>
      <c r="O31" s="8">
        <v>450</v>
      </c>
    </row>
    <row r="32" spans="1:19" ht="14" x14ac:dyDescent="0.15">
      <c r="B32" s="6" t="s">
        <v>32</v>
      </c>
      <c r="C32" s="14">
        <v>1.2869999999999999</v>
      </c>
      <c r="D32" s="9">
        <v>9.5000000000000001E-2</v>
      </c>
      <c r="E32" s="11">
        <v>0.35499999999999998</v>
      </c>
      <c r="F32" s="11">
        <v>0.25800000000000001</v>
      </c>
      <c r="G32" s="9">
        <v>0.115</v>
      </c>
      <c r="H32" s="13">
        <v>0.747</v>
      </c>
      <c r="I32" s="15">
        <v>2.4119999999999999</v>
      </c>
      <c r="J32" s="9">
        <v>0.125</v>
      </c>
      <c r="K32" s="9">
        <v>0.129</v>
      </c>
      <c r="L32" s="16">
        <v>1.4139999999999999</v>
      </c>
      <c r="M32" s="9">
        <v>0.11600000000000001</v>
      </c>
      <c r="N32" s="9">
        <v>0.12</v>
      </c>
      <c r="O32" s="8">
        <v>450</v>
      </c>
    </row>
    <row r="36" spans="3:14" x14ac:dyDescent="0.15">
      <c r="C36">
        <v>0</v>
      </c>
      <c r="D36" t="s">
        <v>33</v>
      </c>
      <c r="E36" t="s">
        <v>35</v>
      </c>
      <c r="F36">
        <v>0</v>
      </c>
      <c r="G36" t="s">
        <v>33</v>
      </c>
      <c r="H36" t="s">
        <v>35</v>
      </c>
      <c r="I36">
        <v>0</v>
      </c>
      <c r="J36" t="s">
        <v>33</v>
      </c>
      <c r="K36" t="s">
        <v>34</v>
      </c>
      <c r="L36">
        <v>0</v>
      </c>
      <c r="M36" t="s">
        <v>33</v>
      </c>
      <c r="N36" t="s">
        <v>34</v>
      </c>
    </row>
    <row r="37" spans="3:14" x14ac:dyDescent="0.15">
      <c r="C37">
        <v>0</v>
      </c>
      <c r="D37" t="s">
        <v>33</v>
      </c>
      <c r="E37" t="s">
        <v>34</v>
      </c>
      <c r="F37">
        <v>0</v>
      </c>
      <c r="G37" t="s">
        <v>33</v>
      </c>
      <c r="H37" t="s">
        <v>34</v>
      </c>
      <c r="I37">
        <v>0</v>
      </c>
      <c r="J37" t="s">
        <v>35</v>
      </c>
      <c r="K37" t="s">
        <v>34</v>
      </c>
      <c r="L37">
        <v>0</v>
      </c>
      <c r="M37" t="s">
        <v>35</v>
      </c>
      <c r="N37" t="s">
        <v>34</v>
      </c>
    </row>
    <row r="38" spans="3:14" x14ac:dyDescent="0.15">
      <c r="C38" t="s">
        <v>33</v>
      </c>
      <c r="D38" t="s">
        <v>35</v>
      </c>
      <c r="E38" t="s">
        <v>34</v>
      </c>
      <c r="F38" t="s">
        <v>33</v>
      </c>
      <c r="G38" t="s">
        <v>35</v>
      </c>
      <c r="H38" t="s">
        <v>34</v>
      </c>
      <c r="I38" t="s">
        <v>33</v>
      </c>
      <c r="J38" t="s">
        <v>35</v>
      </c>
      <c r="K38" t="s">
        <v>34</v>
      </c>
      <c r="L38" t="s">
        <v>33</v>
      </c>
      <c r="M38" t="s">
        <v>35</v>
      </c>
      <c r="N38" t="s">
        <v>34</v>
      </c>
    </row>
    <row r="43" spans="3:14" x14ac:dyDescent="0.15">
      <c r="C43">
        <v>0</v>
      </c>
      <c r="D43" t="s">
        <v>33</v>
      </c>
      <c r="E43" t="s">
        <v>35</v>
      </c>
      <c r="F43" t="s">
        <v>34</v>
      </c>
    </row>
    <row r="44" spans="3:14" x14ac:dyDescent="0.15">
      <c r="C44" s="9">
        <v>8.1000000000000003E-2</v>
      </c>
      <c r="D44" s="10">
        <v>0.71699999999999997</v>
      </c>
      <c r="E44" s="9">
        <v>0.13200000000000001</v>
      </c>
      <c r="F44" s="11">
        <v>0.254</v>
      </c>
    </row>
    <row r="45" spans="3:14" x14ac:dyDescent="0.15">
      <c r="C45" s="9">
        <v>0.11799999999999999</v>
      </c>
      <c r="D45" s="9">
        <v>0.107</v>
      </c>
      <c r="E45" s="9">
        <v>9.2999999999999999E-2</v>
      </c>
      <c r="F45" s="13">
        <v>0.88300000000000001</v>
      </c>
    </row>
    <row r="46" spans="3:14" x14ac:dyDescent="0.15">
      <c r="C46" s="9">
        <v>0.13</v>
      </c>
      <c r="D46" s="9">
        <v>0.186</v>
      </c>
      <c r="E46" s="9">
        <v>9.0999999999999998E-2</v>
      </c>
      <c r="F46" s="12">
        <v>0.44900000000000001</v>
      </c>
    </row>
    <row r="47" spans="3:14" x14ac:dyDescent="0.15">
      <c r="C47" s="9">
        <v>0.105</v>
      </c>
      <c r="D47" s="12">
        <v>0.53100000000000003</v>
      </c>
      <c r="E47" s="9">
        <v>0.14699999999999999</v>
      </c>
      <c r="F47" s="11">
        <v>0.32</v>
      </c>
    </row>
    <row r="48" spans="3:14" x14ac:dyDescent="0.15">
      <c r="C48" s="9">
        <v>7.5999999999999998E-2</v>
      </c>
      <c r="D48" s="9">
        <v>0.109</v>
      </c>
      <c r="E48" s="9">
        <v>9.5000000000000001E-2</v>
      </c>
      <c r="F48" s="11">
        <v>0.40400000000000003</v>
      </c>
    </row>
    <row r="49" spans="3:6" x14ac:dyDescent="0.15">
      <c r="C49" s="9">
        <v>9.2999999999999999E-2</v>
      </c>
      <c r="D49" s="11">
        <v>0.38300000000000001</v>
      </c>
      <c r="E49" s="9">
        <v>0.115</v>
      </c>
      <c r="F49" s="11">
        <v>0.255</v>
      </c>
    </row>
    <row r="50" spans="3:6" x14ac:dyDescent="0.15">
      <c r="C50" s="9">
        <v>8.7999999999999995E-2</v>
      </c>
      <c r="D50" s="14">
        <v>1.2869999999999999</v>
      </c>
      <c r="E50" s="9">
        <v>0.125</v>
      </c>
      <c r="F50" s="11">
        <v>0.35499999999999998</v>
      </c>
    </row>
    <row r="51" spans="3:6" x14ac:dyDescent="0.15">
      <c r="C51" s="9">
        <v>0.10100000000000001</v>
      </c>
      <c r="D51" s="11">
        <v>0.25800000000000001</v>
      </c>
      <c r="E51" s="9">
        <v>0.11600000000000001</v>
      </c>
      <c r="F51" s="13">
        <v>0.747</v>
      </c>
    </row>
    <row r="52" spans="3:6" x14ac:dyDescent="0.15">
      <c r="D52" s="15">
        <v>2.4119999999999999</v>
      </c>
      <c r="F52" s="9">
        <v>0.129</v>
      </c>
    </row>
    <row r="53" spans="3:6" x14ac:dyDescent="0.15">
      <c r="D53" s="16">
        <v>1.4139999999999999</v>
      </c>
      <c r="F53" s="9">
        <v>0.12</v>
      </c>
    </row>
    <row r="56" spans="3:6" x14ac:dyDescent="0.15">
      <c r="C56">
        <f>AVERAGE(C44:C53)</f>
        <v>9.8999999999999991E-2</v>
      </c>
      <c r="D56">
        <f>AVERAGE(D44:D53)</f>
        <v>0.74039999999999995</v>
      </c>
      <c r="E56">
        <f>AVERAGE(E44:E53)</f>
        <v>0.11424999999999999</v>
      </c>
      <c r="F56">
        <f>AVERAGE(F44:F53)</f>
        <v>0.3916</v>
      </c>
    </row>
    <row r="57" spans="3:6" x14ac:dyDescent="0.15">
      <c r="C57">
        <f>STDEV(C44:C53)</f>
        <v>1.8408072763251036E-2</v>
      </c>
      <c r="D57">
        <f>STDEV(D44:D53)</f>
        <v>0.74972709108789104</v>
      </c>
      <c r="E57">
        <f>STDEV(E44:E53)</f>
        <v>2.0246692851638139E-2</v>
      </c>
      <c r="F57">
        <f>STDEV(F44:F53)</f>
        <v>0.24900165104316527</v>
      </c>
    </row>
    <row r="58" spans="3:6" x14ac:dyDescent="0.15">
      <c r="C58">
        <f>C57/SQRT(COUNT(C44:C53))</f>
        <v>6.5082365397350975E-3</v>
      </c>
      <c r="D58">
        <f>D57/SQRT(COUNT(D44:D53))</f>
        <v>0.23708452313702613</v>
      </c>
      <c r="E58">
        <f>E57/SQRT(COUNT(E44:E53))</f>
        <v>7.1582869059972623E-3</v>
      </c>
      <c r="F58">
        <f>F57/SQRT(COUNT(F44:F53))</f>
        <v>7.8741235843884386E-2</v>
      </c>
    </row>
    <row r="66" spans="6:14" x14ac:dyDescent="0.15">
      <c r="F66">
        <f>TTEST(D44:D53,F44:F53,1,3)</f>
        <v>9.5140693680403482E-2</v>
      </c>
    </row>
    <row r="71" spans="6:14" x14ac:dyDescent="0.15">
      <c r="K71">
        <v>0</v>
      </c>
      <c r="L71" t="s">
        <v>33</v>
      </c>
      <c r="M71" t="s">
        <v>35</v>
      </c>
      <c r="N71" t="s">
        <v>34</v>
      </c>
    </row>
    <row r="72" spans="6:14" x14ac:dyDescent="0.15">
      <c r="K72">
        <v>8.1000000000000003E-2</v>
      </c>
      <c r="L72">
        <v>0.71699999999999997</v>
      </c>
      <c r="M72">
        <v>0.13200000000000001</v>
      </c>
      <c r="N72">
        <v>0.254</v>
      </c>
    </row>
    <row r="73" spans="6:14" x14ac:dyDescent="0.15">
      <c r="K73">
        <v>0.11799999999999999</v>
      </c>
      <c r="L73">
        <v>0.107</v>
      </c>
      <c r="M73">
        <v>9.2999999999999999E-2</v>
      </c>
      <c r="N73">
        <v>0.88300000000000001</v>
      </c>
    </row>
    <row r="74" spans="6:14" x14ac:dyDescent="0.15">
      <c r="K74">
        <v>0.13</v>
      </c>
      <c r="L74">
        <v>0.186</v>
      </c>
      <c r="M74">
        <v>9.0999999999999998E-2</v>
      </c>
      <c r="N74">
        <v>0.44900000000000001</v>
      </c>
    </row>
    <row r="75" spans="6:14" x14ac:dyDescent="0.15">
      <c r="K75">
        <v>0.105</v>
      </c>
      <c r="L75">
        <v>0.53100000000000003</v>
      </c>
      <c r="M75">
        <v>0.14699999999999999</v>
      </c>
      <c r="N75">
        <v>0.32</v>
      </c>
    </row>
    <row r="76" spans="6:14" x14ac:dyDescent="0.15">
      <c r="K76">
        <v>7.5999999999999998E-2</v>
      </c>
      <c r="L76">
        <v>0.109</v>
      </c>
      <c r="M76">
        <v>9.5000000000000001E-2</v>
      </c>
      <c r="N76">
        <v>0.40400000000000003</v>
      </c>
    </row>
    <row r="77" spans="6:14" x14ac:dyDescent="0.15">
      <c r="K77">
        <v>9.2999999999999999E-2</v>
      </c>
      <c r="L77">
        <v>0.38300000000000001</v>
      </c>
      <c r="M77">
        <v>0.115</v>
      </c>
      <c r="N77">
        <v>0.255</v>
      </c>
    </row>
    <row r="78" spans="6:14" x14ac:dyDescent="0.15">
      <c r="K78">
        <v>8.7999999999999995E-2</v>
      </c>
      <c r="L78">
        <v>1.2869999999999999</v>
      </c>
      <c r="M78">
        <v>0.125</v>
      </c>
      <c r="N78">
        <v>0.35499999999999998</v>
      </c>
    </row>
    <row r="79" spans="6:14" x14ac:dyDescent="0.15">
      <c r="K79">
        <v>0.10100000000000001</v>
      </c>
      <c r="L79">
        <v>0.25800000000000001</v>
      </c>
      <c r="M79">
        <v>0.11600000000000001</v>
      </c>
      <c r="N79">
        <v>0.747</v>
      </c>
    </row>
    <row r="80" spans="6:14" x14ac:dyDescent="0.15">
      <c r="L80">
        <v>2.4119999999999999</v>
      </c>
      <c r="N80">
        <v>0.129</v>
      </c>
    </row>
    <row r="81" spans="2:14" x14ac:dyDescent="0.15">
      <c r="L81">
        <v>1.4139999999999999</v>
      </c>
      <c r="N81">
        <v>0.12</v>
      </c>
    </row>
    <row r="82" spans="2:14" x14ac:dyDescent="0.15">
      <c r="J82" t="s">
        <v>39</v>
      </c>
      <c r="L82">
        <v>0.78100000000000003</v>
      </c>
      <c r="M82">
        <v>7.8E-2</v>
      </c>
      <c r="N82">
        <v>0.55800000000000005</v>
      </c>
    </row>
    <row r="83" spans="2:14" x14ac:dyDescent="0.15">
      <c r="L83">
        <v>0.96899999999999997</v>
      </c>
      <c r="M83">
        <v>0.11799999999999999</v>
      </c>
      <c r="N83">
        <v>1.0089999999999999</v>
      </c>
    </row>
    <row r="84" spans="2:14" x14ac:dyDescent="0.15">
      <c r="L84">
        <v>0.56599999999999995</v>
      </c>
      <c r="M84">
        <v>9.0999999999999998E-2</v>
      </c>
      <c r="N84">
        <v>0.65700000000000003</v>
      </c>
    </row>
    <row r="85" spans="2:14" x14ac:dyDescent="0.15">
      <c r="L85">
        <v>1.496</v>
      </c>
      <c r="M85">
        <v>0.125</v>
      </c>
      <c r="N85">
        <v>1.1950000000000001</v>
      </c>
    </row>
    <row r="86" spans="2:14" x14ac:dyDescent="0.15">
      <c r="L86">
        <v>0.68500000000000005</v>
      </c>
      <c r="M86">
        <v>7.8E-2</v>
      </c>
      <c r="N86">
        <v>0.38600000000000001</v>
      </c>
    </row>
    <row r="87" spans="2:14" x14ac:dyDescent="0.15">
      <c r="L87">
        <v>0.86599999999999999</v>
      </c>
      <c r="M87">
        <v>0.20100000000000001</v>
      </c>
      <c r="N87">
        <v>0.79300000000000004</v>
      </c>
    </row>
    <row r="88" spans="2:14" x14ac:dyDescent="0.15">
      <c r="L88">
        <v>0.70399999999999996</v>
      </c>
      <c r="M88">
        <v>9.4E-2</v>
      </c>
      <c r="N88">
        <v>0.15</v>
      </c>
    </row>
    <row r="89" spans="2:14" x14ac:dyDescent="0.15">
      <c r="L89">
        <v>0.88800000000000001</v>
      </c>
      <c r="M89">
        <v>0.10299999999999999</v>
      </c>
      <c r="N89">
        <v>0.624</v>
      </c>
    </row>
    <row r="90" spans="2:14" x14ac:dyDescent="0.15">
      <c r="B90" s="18"/>
      <c r="J90" s="18">
        <v>43217</v>
      </c>
      <c r="L90">
        <v>1.43</v>
      </c>
      <c r="M90">
        <v>0.113</v>
      </c>
      <c r="N90">
        <v>0.58599999999999997</v>
      </c>
    </row>
    <row r="91" spans="2:14" x14ac:dyDescent="0.15">
      <c r="L91">
        <v>0.54</v>
      </c>
      <c r="M91">
        <v>0.153</v>
      </c>
      <c r="N91">
        <v>0.50800000000000001</v>
      </c>
    </row>
    <row r="92" spans="2:14" x14ac:dyDescent="0.15">
      <c r="L92">
        <v>0.81200000000000006</v>
      </c>
      <c r="M92">
        <v>0.157</v>
      </c>
      <c r="N92">
        <v>0.53</v>
      </c>
    </row>
    <row r="93" spans="2:14" x14ac:dyDescent="0.15">
      <c r="L93">
        <v>1.2689999999999999</v>
      </c>
      <c r="M93">
        <v>8.3000000000000004E-2</v>
      </c>
      <c r="N93">
        <v>0.48899999999999999</v>
      </c>
    </row>
    <row r="94" spans="2:14" x14ac:dyDescent="0.15">
      <c r="L94">
        <v>0.41399999999999998</v>
      </c>
      <c r="M94">
        <v>9.1999999999999998E-2</v>
      </c>
      <c r="N94">
        <v>0.71299999999999997</v>
      </c>
    </row>
    <row r="95" spans="2:14" x14ac:dyDescent="0.15">
      <c r="L95">
        <v>0.69599999999999995</v>
      </c>
      <c r="M95">
        <v>0.115</v>
      </c>
      <c r="N95">
        <v>1.5980000000000001</v>
      </c>
    </row>
    <row r="96" spans="2:14" x14ac:dyDescent="0.15">
      <c r="L96">
        <v>1.825</v>
      </c>
      <c r="M96">
        <v>0.20499999999999999</v>
      </c>
      <c r="N96">
        <v>1.232</v>
      </c>
    </row>
    <row r="97" spans="2:15" x14ac:dyDescent="0.15">
      <c r="B97" s="19"/>
      <c r="D97" s="20"/>
      <c r="E97" s="20"/>
      <c r="F97" s="20"/>
      <c r="H97" s="19"/>
      <c r="J97" s="21">
        <v>45512</v>
      </c>
      <c r="K97">
        <v>0.158</v>
      </c>
      <c r="L97" s="20">
        <v>0.86899999999999999</v>
      </c>
      <c r="M97" s="20">
        <v>0.221</v>
      </c>
      <c r="N97" s="20"/>
    </row>
    <row r="98" spans="2:15" x14ac:dyDescent="0.15">
      <c r="D98" s="20"/>
      <c r="E98" s="20"/>
      <c r="F98" s="20"/>
      <c r="L98" s="20">
        <v>0.71499999999999997</v>
      </c>
      <c r="M98" s="20">
        <v>0.13400000000000001</v>
      </c>
      <c r="N98" s="20"/>
    </row>
    <row r="99" spans="2:15" x14ac:dyDescent="0.15">
      <c r="D99" s="20"/>
      <c r="E99" s="20"/>
      <c r="F99" s="20"/>
      <c r="K99">
        <v>0.33200000000000002</v>
      </c>
      <c r="L99" s="20">
        <v>0.61599999999999999</v>
      </c>
      <c r="M99" s="20">
        <v>0.17699999999999999</v>
      </c>
      <c r="N99" s="20"/>
    </row>
    <row r="100" spans="2:15" x14ac:dyDescent="0.15">
      <c r="D100" s="20"/>
      <c r="E100" s="20"/>
      <c r="F100" s="20"/>
      <c r="L100" s="20">
        <v>1.2470000000000001</v>
      </c>
      <c r="M100" s="20">
        <v>0.13400000000000001</v>
      </c>
      <c r="N100" s="20"/>
    </row>
    <row r="101" spans="2:15" x14ac:dyDescent="0.15">
      <c r="D101" s="20"/>
      <c r="E101" s="20"/>
      <c r="F101" s="20"/>
      <c r="K101">
        <v>0.25700000000000001</v>
      </c>
      <c r="L101" s="20">
        <v>1.071</v>
      </c>
      <c r="M101" s="20">
        <v>0.37</v>
      </c>
      <c r="N101" s="20"/>
    </row>
    <row r="102" spans="2:15" x14ac:dyDescent="0.15">
      <c r="D102" s="20"/>
      <c r="E102" s="20"/>
      <c r="F102" s="20"/>
      <c r="H102" s="19"/>
      <c r="L102" s="20">
        <v>1.85</v>
      </c>
      <c r="M102" s="20">
        <v>0.39</v>
      </c>
      <c r="N102" s="20"/>
    </row>
    <row r="104" spans="2:15" x14ac:dyDescent="0.15">
      <c r="K104">
        <v>0</v>
      </c>
      <c r="L104" t="s">
        <v>33</v>
      </c>
      <c r="M104" t="s">
        <v>35</v>
      </c>
      <c r="N104" t="s">
        <v>34</v>
      </c>
    </row>
    <row r="105" spans="2:15" x14ac:dyDescent="0.15">
      <c r="K105">
        <f>AVERAGE(K72:K102)</f>
        <v>0.13990909090909093</v>
      </c>
      <c r="L105">
        <f>AVERAGE(L72:L102)</f>
        <v>0.89396774193548401</v>
      </c>
      <c r="M105">
        <f>AVERAGE(M72:M102)</f>
        <v>0.14296551724137935</v>
      </c>
      <c r="N105">
        <f>AVERAGE(N72:N102)</f>
        <v>0.59776000000000007</v>
      </c>
    </row>
    <row r="106" spans="2:15" x14ac:dyDescent="0.15">
      <c r="K106">
        <f>STDEV(K72:K102)</f>
        <v>8.1668175619949462E-2</v>
      </c>
      <c r="L106">
        <f>STDEV(L72:L102)</f>
        <v>0.53974929265792571</v>
      </c>
      <c r="M106">
        <f>STDEV(M72:M102)</f>
        <v>7.5808726768012591E-2</v>
      </c>
      <c r="N106">
        <f>STDEV(N72:N102)</f>
        <v>0.36735056825871376</v>
      </c>
    </row>
    <row r="107" spans="2:15" x14ac:dyDescent="0.15">
      <c r="K107">
        <f>K106/SQRT(COUNT(K72:K102))</f>
        <v>2.4623881440383896E-2</v>
      </c>
      <c r="L107">
        <f>L106/SQRT(COUNT(L72:L102))</f>
        <v>9.6941834726564868E-2</v>
      </c>
      <c r="M107">
        <f>M106/SQRT(COUNT(M72:M102))</f>
        <v>1.4077327153957823E-2</v>
      </c>
      <c r="N107">
        <f>N106/SQRT(COUNT(N72:N102))</f>
        <v>7.3470113651742747E-2</v>
      </c>
    </row>
    <row r="111" spans="2:15" x14ac:dyDescent="0.15">
      <c r="O111">
        <f>N105/L105</f>
        <v>0.66865947389311875</v>
      </c>
    </row>
    <row r="116" spans="14:14" x14ac:dyDescent="0.15">
      <c r="N116">
        <f>TTEST(L72:L102,N72:N102,1,3)</f>
        <v>9.1530628810752804E-3</v>
      </c>
    </row>
    <row r="138" spans="11:14" x14ac:dyDescent="0.15">
      <c r="K138" s="19" t="s">
        <v>40</v>
      </c>
      <c r="L138" s="19" t="s">
        <v>41</v>
      </c>
      <c r="M138" s="19" t="s">
        <v>35</v>
      </c>
      <c r="N138" s="19" t="s">
        <v>34</v>
      </c>
    </row>
    <row r="139" spans="11:14" x14ac:dyDescent="0.15">
      <c r="K139">
        <f>K105*10*100</f>
        <v>139.90909090909093</v>
      </c>
      <c r="L139">
        <f t="shared" ref="L139:N139" si="0">L105*10*100</f>
        <v>893.96774193548401</v>
      </c>
      <c r="M139">
        <f t="shared" si="0"/>
        <v>142.96551724137933</v>
      </c>
      <c r="N139">
        <f t="shared" si="0"/>
        <v>597.7600000000001</v>
      </c>
    </row>
    <row r="140" spans="11:14" x14ac:dyDescent="0.15">
      <c r="K140">
        <f t="shared" ref="K140:N140" si="1">K106*10*100</f>
        <v>81.668175619949452</v>
      </c>
      <c r="L140">
        <f t="shared" si="1"/>
        <v>539.74929265792571</v>
      </c>
      <c r="M140">
        <f t="shared" si="1"/>
        <v>75.80872676801259</v>
      </c>
      <c r="N140">
        <f t="shared" si="1"/>
        <v>367.35056825871374</v>
      </c>
    </row>
    <row r="141" spans="11:14" x14ac:dyDescent="0.15">
      <c r="K141">
        <f t="shared" ref="K141:N141" si="2">K107*10*100</f>
        <v>24.623881440383897</v>
      </c>
      <c r="L141">
        <f t="shared" si="2"/>
        <v>96.941834726564863</v>
      </c>
      <c r="M141">
        <f t="shared" si="2"/>
        <v>14.077327153957823</v>
      </c>
      <c r="N141">
        <f t="shared" si="2"/>
        <v>73.470113651742736</v>
      </c>
    </row>
  </sheetData>
  <phoneticPr fontId="0" type="noConversion"/>
  <pageMargins left="0.75" right="0.75" top="1" bottom="1" header="0.5" footer="0.5"/>
  <pageSetup orientation="portrait" verticalDpi="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Khalil, Andrew</dc:creator>
  <cp:lastModifiedBy>ZHEN HUANG</cp:lastModifiedBy>
  <dcterms:created xsi:type="dcterms:W3CDTF">2011-01-18T20:51:17Z</dcterms:created>
  <dcterms:modified xsi:type="dcterms:W3CDTF">2024-11-21T19:25:35Z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